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chang/Desktop/CSUF Classes/4 CSUF 2022 FALL/ISDS 361B/Cengage HW/HW 3 Forecast:TimeSeries/"/>
    </mc:Choice>
  </mc:AlternateContent>
  <xr:revisionPtr revIDLastSave="0" documentId="13_ncr:1_{D525BAB7-CA8D-5649-BB84-88A30D796281}" xr6:coauthVersionLast="47" xr6:coauthVersionMax="47" xr10:uidLastSave="{00000000-0000-0000-0000-000000000000}"/>
  <bookViews>
    <workbookView xWindow="18760" yWindow="500" windowWidth="28040" windowHeight="17440" activeTab="4" xr2:uid="{24BAC9CB-E0A9-3F4B-A75A-9734E20D16E0}"/>
  </bookViews>
  <sheets>
    <sheet name="Part 1" sheetId="1" r:id="rId1"/>
    <sheet name="Part 1(2)" sheetId="2" r:id="rId2"/>
    <sheet name="Part 1(3)" sheetId="3" r:id="rId3"/>
    <sheet name="Part 3" sheetId="5" r:id="rId4"/>
    <sheet name="Regression" sheetId="7" r:id="rId5"/>
    <sheet name="Regression of Quarter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J3" i="3" s="1"/>
  <c r="G3" i="3"/>
  <c r="H3" i="3" s="1"/>
  <c r="E3" i="3"/>
  <c r="E4" i="3" s="1"/>
  <c r="D3" i="3"/>
  <c r="C3" i="3"/>
  <c r="C3" i="2"/>
  <c r="D3" i="2" s="1"/>
  <c r="E3" i="2" s="1"/>
  <c r="C5" i="1"/>
  <c r="D5" i="1" s="1"/>
  <c r="E5" i="1" s="1"/>
  <c r="C6" i="1"/>
  <c r="D6" i="1" s="1"/>
  <c r="E6" i="1" s="1"/>
  <c r="C7" i="1"/>
  <c r="D7" i="1" s="1"/>
  <c r="E7" i="1" s="1"/>
  <c r="C8" i="1"/>
  <c r="E5" i="3" l="1"/>
  <c r="F4" i="3"/>
  <c r="C4" i="2"/>
  <c r="I4" i="3"/>
  <c r="F3" i="3"/>
  <c r="G4" i="3"/>
  <c r="C4" i="3"/>
  <c r="D4" i="3" s="1"/>
  <c r="E8" i="1"/>
  <c r="D4" i="2" l="1"/>
  <c r="E4" i="2" s="1"/>
  <c r="C5" i="2"/>
  <c r="E6" i="3"/>
  <c r="F5" i="3"/>
  <c r="C5" i="3"/>
  <c r="G5" i="3"/>
  <c r="H4" i="3"/>
  <c r="J4" i="3"/>
  <c r="I5" i="3"/>
  <c r="I6" i="3" l="1"/>
  <c r="J5" i="3"/>
  <c r="G6" i="3"/>
  <c r="H5" i="3"/>
  <c r="C6" i="3"/>
  <c r="D5" i="3"/>
  <c r="E7" i="3"/>
  <c r="F7" i="3" s="1"/>
  <c r="F6" i="3"/>
  <c r="F8" i="3" s="1"/>
  <c r="C6" i="2"/>
  <c r="D5" i="2"/>
  <c r="E5" i="2" s="1"/>
  <c r="C7" i="2" l="1"/>
  <c r="D6" i="2"/>
  <c r="E6" i="2" s="1"/>
  <c r="D8" i="3"/>
  <c r="C7" i="3"/>
  <c r="D7" i="3" s="1"/>
  <c r="D6" i="3"/>
  <c r="G7" i="3"/>
  <c r="H7" i="3" s="1"/>
  <c r="H8" i="3" s="1"/>
  <c r="H6" i="3"/>
  <c r="I7" i="3"/>
  <c r="J7" i="3" s="1"/>
  <c r="J6" i="3"/>
  <c r="J8" i="3" s="1"/>
  <c r="C8" i="2" l="1"/>
  <c r="D7" i="2"/>
  <c r="E7" i="2" s="1"/>
  <c r="E8" i="2" s="1"/>
</calcChain>
</file>

<file path=xl/sharedStrings.xml><?xml version="1.0" encoding="utf-8"?>
<sst xmlns="http://schemas.openxmlformats.org/spreadsheetml/2006/main" count="138" uniqueCount="84">
  <si>
    <t>Week</t>
  </si>
  <si>
    <t>Time Series Value</t>
  </si>
  <si>
    <t>3-week moving average Forecast</t>
  </si>
  <si>
    <t>Error</t>
  </si>
  <si>
    <t>Square Error</t>
  </si>
  <si>
    <t>Total</t>
  </si>
  <si>
    <t>MSE = 12.63</t>
  </si>
  <si>
    <t>Forecast = 13</t>
  </si>
  <si>
    <t>Squared Error</t>
  </si>
  <si>
    <t>Exponential Smoothing Forecast a=0.2</t>
  </si>
  <si>
    <t>Exponential Smoothing Forecast a=0.3</t>
  </si>
  <si>
    <t>Exponential Smoothing Forecast a=0.4</t>
  </si>
  <si>
    <t>Exponential Smoothing Forecast a=0.5</t>
  </si>
  <si>
    <t>Exponential Smoothing Forecase a=0.2</t>
  </si>
  <si>
    <t>TOTAL --&gt;</t>
  </si>
  <si>
    <t>MSE = 17.72</t>
  </si>
  <si>
    <t>Forecast Wk 7 = 14.75</t>
  </si>
  <si>
    <t>MSE</t>
  </si>
  <si>
    <r>
      <t xml:space="preserve">a=0.5 has the smallest MSE of </t>
    </r>
    <r>
      <rPr>
        <b/>
        <sz val="12"/>
        <color theme="1"/>
        <rFont val="Calibri"/>
        <family val="2"/>
        <scheme val="minor"/>
      </rPr>
      <t>14.52</t>
    </r>
  </si>
  <si>
    <t>Quarter 1</t>
  </si>
  <si>
    <t>Year 1</t>
  </si>
  <si>
    <t>Year 2</t>
  </si>
  <si>
    <t>Year 3</t>
  </si>
  <si>
    <t>Sales</t>
  </si>
  <si>
    <t>t</t>
  </si>
  <si>
    <t>Qrt 1</t>
  </si>
  <si>
    <t>1 for qrt 1</t>
  </si>
  <si>
    <t>0 otherwise</t>
  </si>
  <si>
    <t>Qrt 2</t>
  </si>
  <si>
    <t>Qrt 3</t>
  </si>
  <si>
    <t>1 for qrt 2</t>
  </si>
  <si>
    <t>1 for qrt 3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</si>
  <si>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</si>
  <si>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</si>
  <si>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</si>
  <si>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</si>
  <si>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</si>
  <si>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</si>
  <si>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</si>
  <si>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</si>
  <si>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</si>
  <si>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</si>
  <si>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</si>
  <si>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</si>
  <si>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</si>
  <si>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</si>
  <si>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</si>
  <si>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</si>
  <si>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</si>
  <si>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</si>
  <si>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</si>
  <si>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</si>
  <si>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</si>
  <si>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</si>
  <si>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</si>
  <si>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Year 4</t>
  </si>
  <si>
    <t>Compute the quarterly forecasts for the next year based on the model you developed in part (d)</t>
  </si>
  <si>
    <t>part (d)--&gt;</t>
  </si>
  <si>
    <r>
      <t xml:space="preserve">The time series plot shows a </t>
    </r>
    <r>
      <rPr>
        <b/>
        <u/>
        <sz val="12"/>
        <color theme="1"/>
        <rFont val="Calibri (Body)"/>
      </rPr>
      <t>linear trend</t>
    </r>
    <r>
      <rPr>
        <sz val="12"/>
        <color theme="1"/>
        <rFont val="Calibri"/>
        <family val="2"/>
        <scheme val="minor"/>
      </rPr>
      <t xml:space="preserve"> and a </t>
    </r>
    <r>
      <rPr>
        <b/>
        <u/>
        <sz val="12"/>
        <color theme="1"/>
        <rFont val="Calibri (Body)"/>
      </rPr>
      <t>seasonal pattern</t>
    </r>
    <r>
      <rPr>
        <sz val="12"/>
        <color theme="1"/>
        <rFont val="Calibri"/>
        <family val="2"/>
        <scheme val="minor"/>
      </rPr>
      <t xml:space="preserve"> in the data</t>
    </r>
  </si>
  <si>
    <t>y = 7.667 - 1.000x_1 - 5.000x_2 - 2.000x_3</t>
  </si>
  <si>
    <t>Use a multiple regression model with dummy variables as follows to develop an equation to account for seasonal effects in the data. (three decimal places)</t>
  </si>
  <si>
    <t>Compute the quarterly forecasts for the next year based on the model you developed in part (b) (nearest two decimal places)</t>
  </si>
  <si>
    <t>Qt 1 forecast = 6.67</t>
  </si>
  <si>
    <t>Qt 2 forecast = 2.67</t>
  </si>
  <si>
    <t>Qt 3 forecast = 5.67</t>
  </si>
  <si>
    <t>Qt 4 forecast - 7.67</t>
  </si>
  <si>
    <t>y = 4.417 + 0.406 t + 0.219x_1 - 4.188x_2 - 1.594x_3</t>
  </si>
  <si>
    <t>t=14</t>
  </si>
  <si>
    <t>t=15</t>
  </si>
  <si>
    <t>t=16</t>
  </si>
  <si>
    <t>t=13</t>
  </si>
  <si>
    <t>Qt 1 = 9.48</t>
  </si>
  <si>
    <t>Qt 3 = 8.91</t>
  </si>
  <si>
    <t>Qt 4 = 10.91</t>
  </si>
  <si>
    <t>Qt 1 = 5.91</t>
  </si>
  <si>
    <r>
      <t>y = 4.417 + 0.406 (</t>
    </r>
    <r>
      <rPr>
        <b/>
        <sz val="12"/>
        <color theme="1"/>
        <rFont val="Calibri"/>
        <family val="2"/>
        <scheme val="minor"/>
      </rPr>
      <t>13</t>
    </r>
    <r>
      <rPr>
        <sz val="12"/>
        <color theme="1"/>
        <rFont val="Calibri"/>
        <family val="2"/>
        <scheme val="minor"/>
      </rPr>
      <t>) + 0.219 (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) - 4.188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- 1.594x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</si>
  <si>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r>
      <t>y = 4.417 + 0.406 (</t>
    </r>
    <r>
      <rPr>
        <b/>
        <sz val="12"/>
        <color theme="1"/>
        <rFont val="Calibri"/>
        <family val="2"/>
        <scheme val="minor"/>
      </rPr>
      <t>14</t>
    </r>
    <r>
      <rPr>
        <sz val="12"/>
        <color theme="1"/>
        <rFont val="Calibri"/>
        <family val="2"/>
        <scheme val="minor"/>
      </rPr>
      <t>) + 0.219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- 4.188 (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) - 1.594x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</si>
  <si>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r>
      <t>y = 4.417 + 0.406 (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>) + 0.219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- 4.188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- 1.594x (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)</t>
    </r>
  </si>
  <si>
    <r>
      <t>y = 4.417 + 0.406 (</t>
    </r>
    <r>
      <rPr>
        <b/>
        <sz val="12"/>
        <color theme="1"/>
        <rFont val="Calibri"/>
        <family val="2"/>
        <scheme val="minor"/>
      </rPr>
      <t>16</t>
    </r>
    <r>
      <rPr>
        <sz val="12"/>
        <color theme="1"/>
        <rFont val="Calibri"/>
        <family val="2"/>
        <scheme val="minor"/>
      </rPr>
      <t>) + 0.219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- 4.188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 - 1.594x (</t>
    </r>
    <r>
      <rPr>
        <b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</si>
  <si>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t>The model in part (d) appears to be more effective since it has a lower MSE than the model in part (b)</t>
  </si>
  <si>
    <t>y = 7.667 - 1.000 (1) - 5.000 (0) - 2.000 (0)</t>
  </si>
  <si>
    <t>y = 7.667 - 1.000 (0) - 5.000 (1) - 2.000 (0)</t>
  </si>
  <si>
    <t>y = 7.667 - 1.000 (0) - 5.000 (0) - 2.000 (1)</t>
  </si>
  <si>
    <t>y = 7.667 - 1.000 (0) - 5.000 (0) - 2.000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</si>
</sst>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" fillId="0" borderId="0" xfId="0" applyNumberFormat="1" applyFont="1"/>
    <xf numFmtId="2" fontId="0" fillId="0" borderId="0" xfId="0" applyNumberFormat="1" applyFont="1"/>
    <xf numFmtId="2" fontId="1" fillId="0" borderId="3" xfId="0" applyNumberFormat="1" applyFont="1" applyBorder="1" applyAlignment="1">
      <alignment horizontal="center"/>
    </xf>
    <xf numFmtId="2" fontId="1" fillId="2" borderId="3" xfId="0" applyNumberFormat="1" applyFont="1" applyFill="1" applyBorder="1"/>
    <xf numFmtId="0" fontId="0" fillId="2" borderId="0" xfId="0" applyFill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5" xfId="0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Continuous"/>
    </xf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4961-D933-844D-B724-4CAD974111E4}">
  <dimension ref="A1:I29"/>
  <sheetViews>
    <sheetView workbookViewId="0">
      <selection activeCell="E7" sqref="E7"/>
    </sheetView>
  </sheetViews>
  <sheetFormatPr baseColWidth="10" defaultRowHeight="16" x14ac:dyDescent="0.2"/>
  <cols>
    <col min="2" max="2" width="17.1640625" customWidth="1"/>
    <col min="3" max="3" width="33" customWidth="1"/>
    <col min="4" max="4" width="14.5" customWidth="1"/>
    <col min="5" max="5" width="32.33203125" customWidth="1"/>
    <col min="6" max="6" width="13.33203125" customWidth="1"/>
    <col min="7" max="7" width="33.83203125" customWidth="1"/>
    <col min="8" max="8" width="13.6640625" customWidth="1"/>
    <col min="9" max="9" width="33" customWidth="1"/>
  </cols>
  <sheetData>
    <row r="1" spans="1:7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7" x14ac:dyDescent="0.2">
      <c r="A2">
        <v>1</v>
      </c>
      <c r="B2">
        <v>18</v>
      </c>
    </row>
    <row r="3" spans="1:7" x14ac:dyDescent="0.2">
      <c r="A3">
        <v>2</v>
      </c>
      <c r="B3">
        <v>12</v>
      </c>
    </row>
    <row r="4" spans="1:7" x14ac:dyDescent="0.2">
      <c r="A4">
        <v>3</v>
      </c>
      <c r="B4">
        <v>14</v>
      </c>
      <c r="G4" s="13" t="s">
        <v>6</v>
      </c>
    </row>
    <row r="5" spans="1:7" x14ac:dyDescent="0.2">
      <c r="A5">
        <v>4</v>
      </c>
      <c r="B5">
        <v>10</v>
      </c>
      <c r="C5" s="6">
        <f>AVERAGE(B2:B4)</f>
        <v>14.666666666666666</v>
      </c>
      <c r="D5" s="1">
        <f>B5-C5</f>
        <v>-4.6666666666666661</v>
      </c>
      <c r="E5" s="1">
        <f>D5^2</f>
        <v>21.777777777777771</v>
      </c>
    </row>
    <row r="6" spans="1:7" x14ac:dyDescent="0.2">
      <c r="A6">
        <v>5</v>
      </c>
      <c r="B6">
        <v>16</v>
      </c>
      <c r="C6" s="6">
        <f>AVERAGE(B3:B5)</f>
        <v>12</v>
      </c>
      <c r="D6" s="1">
        <f>B6-C6</f>
        <v>4</v>
      </c>
      <c r="E6" s="1">
        <f>D6^2</f>
        <v>16</v>
      </c>
      <c r="G6" s="13" t="s">
        <v>7</v>
      </c>
    </row>
    <row r="7" spans="1:7" x14ac:dyDescent="0.2">
      <c r="A7">
        <v>6</v>
      </c>
      <c r="B7">
        <v>13</v>
      </c>
      <c r="C7" s="6">
        <f>AVERAGE(B4:B6)</f>
        <v>13.333333333333334</v>
      </c>
      <c r="D7" s="1">
        <f>B7-C7</f>
        <v>-0.33333333333333393</v>
      </c>
      <c r="E7" s="1">
        <f>D7^2</f>
        <v>0.11111111111111151</v>
      </c>
    </row>
    <row r="8" spans="1:7" x14ac:dyDescent="0.2">
      <c r="A8">
        <v>7</v>
      </c>
      <c r="C8" s="6">
        <f>AVERAGE(B5:B7)</f>
        <v>13</v>
      </c>
      <c r="D8" s="2" t="s">
        <v>5</v>
      </c>
      <c r="E8" s="3">
        <f>AVERAGE(E5:E7)</f>
        <v>12.629629629629628</v>
      </c>
    </row>
    <row r="11" spans="1:7" x14ac:dyDescent="0.2">
      <c r="A11" s="8"/>
      <c r="B11" s="8"/>
      <c r="C11" s="8"/>
      <c r="D11" s="8"/>
      <c r="E11" s="8"/>
    </row>
    <row r="18" spans="1:9" x14ac:dyDescent="0.2">
      <c r="D18" s="14"/>
      <c r="E18" s="15"/>
    </row>
    <row r="19" spans="1:9" x14ac:dyDescent="0.2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2">
      <c r="A20" s="16"/>
      <c r="B20" s="16"/>
      <c r="C20" s="16"/>
      <c r="D20" s="16"/>
      <c r="E20" s="16"/>
      <c r="F20" s="16"/>
      <c r="G20" s="16"/>
      <c r="H20" s="16"/>
      <c r="I20" s="16"/>
    </row>
    <row r="21" spans="1:9" x14ac:dyDescent="0.2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">
      <c r="A22" s="16"/>
      <c r="B22" s="16"/>
      <c r="C22" s="16"/>
      <c r="D22" s="16"/>
      <c r="E22" s="16"/>
      <c r="F22" s="16"/>
      <c r="G22" s="16"/>
      <c r="H22" s="16"/>
      <c r="I22" s="16"/>
    </row>
    <row r="23" spans="1:9" x14ac:dyDescent="0.2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2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2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2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2">
      <c r="A28" s="16"/>
      <c r="B28" s="16"/>
      <c r="C28" s="16"/>
      <c r="D28" s="14"/>
      <c r="E28" s="15"/>
      <c r="F28" s="16"/>
      <c r="G28" s="16"/>
      <c r="H28" s="16"/>
      <c r="I28" s="16"/>
    </row>
    <row r="29" spans="1:9" x14ac:dyDescent="0.2">
      <c r="A29" s="16"/>
      <c r="B29" s="16"/>
      <c r="C29" s="16"/>
      <c r="D29" s="16"/>
      <c r="E29" s="16"/>
      <c r="F29" s="16"/>
      <c r="G29" s="16"/>
      <c r="H29" s="16"/>
      <c r="I2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ADBE-D427-8A4F-B61C-09EFB771774A}">
  <dimension ref="A1:E12"/>
  <sheetViews>
    <sheetView workbookViewId="0">
      <selection activeCell="B18" sqref="B18"/>
    </sheetView>
  </sheetViews>
  <sheetFormatPr baseColWidth="10" defaultRowHeight="16" x14ac:dyDescent="0.2"/>
  <cols>
    <col min="1" max="1" width="19.1640625" customWidth="1"/>
    <col min="2" max="2" width="22.33203125" customWidth="1"/>
    <col min="3" max="3" width="35.6640625" customWidth="1"/>
    <col min="4" max="4" width="15" customWidth="1"/>
    <col min="5" max="5" width="17.1640625" customWidth="1"/>
  </cols>
  <sheetData>
    <row r="1" spans="1:5" x14ac:dyDescent="0.2">
      <c r="A1" s="4" t="s">
        <v>0</v>
      </c>
      <c r="B1" s="4" t="s">
        <v>1</v>
      </c>
      <c r="C1" s="4" t="s">
        <v>13</v>
      </c>
      <c r="D1" s="4" t="s">
        <v>3</v>
      </c>
      <c r="E1" s="4" t="s">
        <v>4</v>
      </c>
    </row>
    <row r="2" spans="1:5" x14ac:dyDescent="0.2">
      <c r="A2">
        <v>1</v>
      </c>
      <c r="B2">
        <v>18</v>
      </c>
    </row>
    <row r="3" spans="1:5" x14ac:dyDescent="0.2">
      <c r="A3">
        <v>2</v>
      </c>
      <c r="B3">
        <v>12</v>
      </c>
      <c r="C3" s="6">
        <f>B2</f>
        <v>18</v>
      </c>
      <c r="D3" s="6">
        <f>B3-C3</f>
        <v>-6</v>
      </c>
      <c r="E3" s="6">
        <f>D3^2</f>
        <v>36</v>
      </c>
    </row>
    <row r="4" spans="1:5" x14ac:dyDescent="0.2">
      <c r="A4">
        <v>3</v>
      </c>
      <c r="B4">
        <v>14</v>
      </c>
      <c r="C4" s="6">
        <f>0.2*B3+(1-0.2)*C3</f>
        <v>16.8</v>
      </c>
      <c r="D4" s="6">
        <f t="shared" ref="D4:D7" si="0">B4-C4</f>
        <v>-2.8000000000000007</v>
      </c>
      <c r="E4" s="6">
        <f t="shared" ref="E4:E7" si="1">D4^2</f>
        <v>7.8400000000000043</v>
      </c>
    </row>
    <row r="5" spans="1:5" x14ac:dyDescent="0.2">
      <c r="A5">
        <v>4</v>
      </c>
      <c r="B5">
        <v>10</v>
      </c>
      <c r="C5" s="6">
        <f t="shared" ref="C5:C8" si="2">0.2*B4+(1-0.2)*C4</f>
        <v>16.240000000000002</v>
      </c>
      <c r="D5" s="6">
        <f t="shared" si="0"/>
        <v>-6.240000000000002</v>
      </c>
      <c r="E5" s="6">
        <f t="shared" si="1"/>
        <v>38.937600000000025</v>
      </c>
    </row>
    <row r="6" spans="1:5" x14ac:dyDescent="0.2">
      <c r="A6">
        <v>5</v>
      </c>
      <c r="B6">
        <v>16</v>
      </c>
      <c r="C6" s="6">
        <f t="shared" si="2"/>
        <v>14.992000000000003</v>
      </c>
      <c r="D6" s="6">
        <f t="shared" si="0"/>
        <v>1.0079999999999973</v>
      </c>
      <c r="E6" s="6">
        <f t="shared" si="1"/>
        <v>1.0160639999999947</v>
      </c>
    </row>
    <row r="7" spans="1:5" x14ac:dyDescent="0.2">
      <c r="A7">
        <v>6</v>
      </c>
      <c r="B7">
        <v>13</v>
      </c>
      <c r="C7" s="6">
        <f t="shared" si="2"/>
        <v>15.193600000000004</v>
      </c>
      <c r="D7" s="6">
        <f t="shared" si="0"/>
        <v>-2.1936000000000035</v>
      </c>
      <c r="E7" s="6">
        <f t="shared" si="1"/>
        <v>4.8118809600000159</v>
      </c>
    </row>
    <row r="8" spans="1:5" x14ac:dyDescent="0.2">
      <c r="A8">
        <v>7</v>
      </c>
      <c r="C8" s="9">
        <f t="shared" si="2"/>
        <v>14.754880000000004</v>
      </c>
      <c r="D8" s="7" t="s">
        <v>14</v>
      </c>
      <c r="E8" s="12">
        <f>AVERAGE(E3:E7)</f>
        <v>17.721108992000008</v>
      </c>
    </row>
    <row r="10" spans="1:5" x14ac:dyDescent="0.2">
      <c r="A10" s="13" t="s">
        <v>15</v>
      </c>
    </row>
    <row r="12" spans="1:5" x14ac:dyDescent="0.2">
      <c r="A12" s="13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BE66-45F4-0942-B49E-DF22CB975D2E}">
  <dimension ref="A1:J12"/>
  <sheetViews>
    <sheetView workbookViewId="0">
      <selection activeCell="C16" sqref="C16"/>
    </sheetView>
  </sheetViews>
  <sheetFormatPr baseColWidth="10" defaultRowHeight="16" x14ac:dyDescent="0.2"/>
  <cols>
    <col min="2" max="2" width="21.5" customWidth="1"/>
    <col min="3" max="3" width="34.5" customWidth="1"/>
    <col min="4" max="4" width="14.83203125" customWidth="1"/>
    <col min="5" max="5" width="34.83203125" customWidth="1"/>
    <col min="6" max="6" width="13.83203125" customWidth="1"/>
    <col min="7" max="7" width="33.6640625" customWidth="1"/>
    <col min="8" max="8" width="15.5" customWidth="1"/>
    <col min="9" max="9" width="34" customWidth="1"/>
    <col min="10" max="10" width="15.1640625" customWidth="1"/>
  </cols>
  <sheetData>
    <row r="1" spans="1:10" x14ac:dyDescent="0.2">
      <c r="A1" s="5" t="s">
        <v>0</v>
      </c>
      <c r="B1" s="5" t="s">
        <v>1</v>
      </c>
      <c r="C1" s="5" t="s">
        <v>9</v>
      </c>
      <c r="D1" s="5" t="s">
        <v>8</v>
      </c>
      <c r="E1" s="5" t="s">
        <v>10</v>
      </c>
      <c r="F1" s="5" t="s">
        <v>8</v>
      </c>
      <c r="G1" s="5" t="s">
        <v>11</v>
      </c>
      <c r="H1" s="5" t="s">
        <v>8</v>
      </c>
      <c r="I1" s="5" t="s">
        <v>12</v>
      </c>
      <c r="J1" s="5" t="s">
        <v>8</v>
      </c>
    </row>
    <row r="2" spans="1:10" x14ac:dyDescent="0.2">
      <c r="A2">
        <v>1</v>
      </c>
      <c r="B2">
        <v>18</v>
      </c>
    </row>
    <row r="3" spans="1:10" x14ac:dyDescent="0.2">
      <c r="A3">
        <v>2</v>
      </c>
      <c r="B3">
        <v>12</v>
      </c>
      <c r="C3" s="6">
        <f>B2</f>
        <v>18</v>
      </c>
      <c r="D3" s="6">
        <f>(B3-C3)^2</f>
        <v>36</v>
      </c>
      <c r="E3" s="6">
        <f>B2</f>
        <v>18</v>
      </c>
      <c r="F3" s="6">
        <f>(B3-E3)^2</f>
        <v>36</v>
      </c>
      <c r="G3" s="6">
        <f>B2</f>
        <v>18</v>
      </c>
      <c r="H3" s="6">
        <f>(B3-G3)^2</f>
        <v>36</v>
      </c>
      <c r="I3" s="6">
        <f>B2</f>
        <v>18</v>
      </c>
      <c r="J3" s="6">
        <f>(B3-I3)^2</f>
        <v>36</v>
      </c>
    </row>
    <row r="4" spans="1:10" x14ac:dyDescent="0.2">
      <c r="A4">
        <v>3</v>
      </c>
      <c r="B4">
        <v>14</v>
      </c>
      <c r="C4" s="6">
        <f>0.2*B3+(1-0.2)*C3</f>
        <v>16.8</v>
      </c>
      <c r="D4" s="6">
        <f t="shared" ref="D4:D7" si="0">(B4-C4)^2</f>
        <v>7.8400000000000043</v>
      </c>
      <c r="E4" s="6">
        <f>0.3*B3+(1-0.3)*E3</f>
        <v>16.2</v>
      </c>
      <c r="F4" s="6">
        <f t="shared" ref="F4:F7" si="1">(B4-E4)^2</f>
        <v>4.8399999999999972</v>
      </c>
      <c r="G4" s="6">
        <f>0.4*B3+(1-0.4)*G3</f>
        <v>15.6</v>
      </c>
      <c r="H4" s="6">
        <f t="shared" ref="H4:H7" si="2">(B4-G4)^2</f>
        <v>2.5599999999999987</v>
      </c>
      <c r="I4" s="6">
        <f>0.5*B3+(1-0.5)*I3</f>
        <v>15</v>
      </c>
      <c r="J4" s="6">
        <f t="shared" ref="J4:J7" si="3">(B4-I4)^2</f>
        <v>1</v>
      </c>
    </row>
    <row r="5" spans="1:10" x14ac:dyDescent="0.2">
      <c r="A5">
        <v>4</v>
      </c>
      <c r="B5">
        <v>10</v>
      </c>
      <c r="C5" s="6">
        <f t="shared" ref="C5:C7" si="4">0.2*B4+(1-0.2)*C4</f>
        <v>16.240000000000002</v>
      </c>
      <c r="D5" s="6">
        <f t="shared" si="0"/>
        <v>38.937600000000025</v>
      </c>
      <c r="E5" s="6">
        <f t="shared" ref="E5:E7" si="5">0.3*B4+(1-0.3)*E4</f>
        <v>15.54</v>
      </c>
      <c r="F5" s="6">
        <f t="shared" si="1"/>
        <v>30.69159999999999</v>
      </c>
      <c r="G5" s="6">
        <f t="shared" ref="G5:G7" si="6">0.4*B4+(1-0.4)*G4</f>
        <v>14.96</v>
      </c>
      <c r="H5" s="6">
        <f t="shared" si="2"/>
        <v>24.601600000000008</v>
      </c>
      <c r="I5" s="6">
        <f t="shared" ref="I5:I7" si="7">0.5*B4+(1-0.5)*I4</f>
        <v>14.5</v>
      </c>
      <c r="J5" s="6">
        <f t="shared" si="3"/>
        <v>20.25</v>
      </c>
    </row>
    <row r="6" spans="1:10" x14ac:dyDescent="0.2">
      <c r="A6">
        <v>5</v>
      </c>
      <c r="B6">
        <v>16</v>
      </c>
      <c r="C6" s="6">
        <f t="shared" si="4"/>
        <v>14.992000000000003</v>
      </c>
      <c r="D6" s="6">
        <f t="shared" si="0"/>
        <v>1.0160639999999947</v>
      </c>
      <c r="E6" s="6">
        <f t="shared" si="5"/>
        <v>13.877999999999998</v>
      </c>
      <c r="F6" s="6">
        <f t="shared" si="1"/>
        <v>4.502884000000007</v>
      </c>
      <c r="G6" s="6">
        <f t="shared" si="6"/>
        <v>12.976000000000001</v>
      </c>
      <c r="H6" s="6">
        <f t="shared" si="2"/>
        <v>9.1445759999999954</v>
      </c>
      <c r="I6" s="6">
        <f t="shared" si="7"/>
        <v>12.25</v>
      </c>
      <c r="J6" s="6">
        <f t="shared" si="3"/>
        <v>14.0625</v>
      </c>
    </row>
    <row r="7" spans="1:10" x14ac:dyDescent="0.2">
      <c r="A7">
        <v>6</v>
      </c>
      <c r="B7">
        <v>13</v>
      </c>
      <c r="C7" s="6">
        <f t="shared" si="4"/>
        <v>15.193600000000004</v>
      </c>
      <c r="D7" s="6">
        <f t="shared" si="0"/>
        <v>4.8118809600000159</v>
      </c>
      <c r="E7" s="6">
        <f t="shared" si="5"/>
        <v>14.514599999999998</v>
      </c>
      <c r="F7" s="6">
        <f t="shared" si="1"/>
        <v>2.2940131599999938</v>
      </c>
      <c r="G7" s="6">
        <f t="shared" si="6"/>
        <v>14.185600000000001</v>
      </c>
      <c r="H7" s="6">
        <f t="shared" si="2"/>
        <v>1.4056473600000021</v>
      </c>
      <c r="I7" s="6">
        <f t="shared" si="7"/>
        <v>14.125</v>
      </c>
      <c r="J7" s="6">
        <f t="shared" si="3"/>
        <v>1.265625</v>
      </c>
    </row>
    <row r="8" spans="1:10" x14ac:dyDescent="0.2">
      <c r="C8" s="11" t="s">
        <v>17</v>
      </c>
      <c r="D8" s="12">
        <f>AVERAGE(D3:D7)</f>
        <v>17.721108992000008</v>
      </c>
      <c r="E8" s="11" t="s">
        <v>17</v>
      </c>
      <c r="F8" s="12">
        <f>AVERAGE(F3:F7)</f>
        <v>15.665699431999997</v>
      </c>
      <c r="G8" s="11" t="s">
        <v>17</v>
      </c>
      <c r="H8" s="12">
        <f>AVERAGE(H3:H7)</f>
        <v>14.742364672000003</v>
      </c>
      <c r="I8" s="11" t="s">
        <v>17</v>
      </c>
      <c r="J8" s="12">
        <f>AVERAGE(J3:J7)</f>
        <v>14.515625</v>
      </c>
    </row>
    <row r="9" spans="1:10" x14ac:dyDescent="0.2">
      <c r="C9" s="10"/>
    </row>
    <row r="12" spans="1:10" x14ac:dyDescent="0.2">
      <c r="C12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B43A-E624-8F4C-91DD-C888221F5BAC}">
  <dimension ref="A1:K22"/>
  <sheetViews>
    <sheetView workbookViewId="0">
      <selection activeCell="I21" sqref="I21"/>
    </sheetView>
  </sheetViews>
  <sheetFormatPr baseColWidth="10" defaultRowHeight="16" x14ac:dyDescent="0.2"/>
  <cols>
    <col min="2" max="2" width="12.1640625" customWidth="1"/>
    <col min="10" max="10" width="12.6640625" customWidth="1"/>
  </cols>
  <sheetData>
    <row r="1" spans="1:11" x14ac:dyDescent="0.2">
      <c r="A1" s="7" t="s">
        <v>19</v>
      </c>
      <c r="B1" s="7" t="s">
        <v>20</v>
      </c>
      <c r="C1" s="7" t="s">
        <v>21</v>
      </c>
      <c r="D1" s="7" t="s">
        <v>22</v>
      </c>
      <c r="E1" s="18"/>
      <c r="F1" s="18"/>
      <c r="G1" s="17" t="s">
        <v>23</v>
      </c>
      <c r="H1" s="17" t="s">
        <v>25</v>
      </c>
      <c r="I1" s="17" t="s">
        <v>28</v>
      </c>
      <c r="J1" s="17" t="s">
        <v>29</v>
      </c>
      <c r="K1" s="17" t="s">
        <v>24</v>
      </c>
    </row>
    <row r="2" spans="1:11" x14ac:dyDescent="0.2">
      <c r="A2">
        <v>1</v>
      </c>
      <c r="B2">
        <v>5</v>
      </c>
      <c r="C2">
        <v>7</v>
      </c>
      <c r="D2">
        <v>8</v>
      </c>
      <c r="F2" t="s">
        <v>20</v>
      </c>
      <c r="G2">
        <v>5</v>
      </c>
      <c r="H2">
        <v>1</v>
      </c>
      <c r="I2">
        <v>0</v>
      </c>
      <c r="J2">
        <v>0</v>
      </c>
      <c r="K2">
        <v>1</v>
      </c>
    </row>
    <row r="3" spans="1:11" x14ac:dyDescent="0.2">
      <c r="A3">
        <v>2</v>
      </c>
      <c r="B3">
        <v>1</v>
      </c>
      <c r="C3">
        <v>2</v>
      </c>
      <c r="D3">
        <v>5</v>
      </c>
      <c r="G3">
        <v>1</v>
      </c>
      <c r="H3">
        <v>0</v>
      </c>
      <c r="I3">
        <v>1</v>
      </c>
      <c r="J3">
        <v>0</v>
      </c>
      <c r="K3">
        <v>2</v>
      </c>
    </row>
    <row r="4" spans="1:11" x14ac:dyDescent="0.2">
      <c r="A4">
        <v>3</v>
      </c>
      <c r="B4">
        <v>4</v>
      </c>
      <c r="C4">
        <v>6</v>
      </c>
      <c r="D4">
        <v>7</v>
      </c>
      <c r="G4">
        <v>4</v>
      </c>
      <c r="H4">
        <v>0</v>
      </c>
      <c r="I4">
        <v>0</v>
      </c>
      <c r="J4">
        <v>1</v>
      </c>
      <c r="K4">
        <v>3</v>
      </c>
    </row>
    <row r="5" spans="1:11" x14ac:dyDescent="0.2">
      <c r="A5">
        <v>4</v>
      </c>
      <c r="B5">
        <v>6</v>
      </c>
      <c r="C5">
        <v>8</v>
      </c>
      <c r="D5">
        <v>9</v>
      </c>
      <c r="G5">
        <v>6</v>
      </c>
      <c r="H5">
        <v>0</v>
      </c>
      <c r="I5">
        <v>0</v>
      </c>
      <c r="J5">
        <v>0</v>
      </c>
      <c r="K5">
        <v>4</v>
      </c>
    </row>
    <row r="6" spans="1:11" x14ac:dyDescent="0.2">
      <c r="F6" t="s">
        <v>21</v>
      </c>
      <c r="G6">
        <v>7</v>
      </c>
      <c r="H6">
        <v>1</v>
      </c>
      <c r="I6">
        <v>0</v>
      </c>
      <c r="J6">
        <v>0</v>
      </c>
      <c r="K6">
        <v>5</v>
      </c>
    </row>
    <row r="7" spans="1:11" x14ac:dyDescent="0.2">
      <c r="G7">
        <v>2</v>
      </c>
      <c r="H7">
        <v>0</v>
      </c>
      <c r="I7">
        <v>1</v>
      </c>
      <c r="J7">
        <v>0</v>
      </c>
      <c r="K7">
        <v>6</v>
      </c>
    </row>
    <row r="8" spans="1:11" x14ac:dyDescent="0.2">
      <c r="G8">
        <v>6</v>
      </c>
      <c r="H8">
        <v>0</v>
      </c>
      <c r="I8">
        <v>0</v>
      </c>
      <c r="J8">
        <v>1</v>
      </c>
      <c r="K8">
        <v>7</v>
      </c>
    </row>
    <row r="9" spans="1:11" x14ac:dyDescent="0.2">
      <c r="G9">
        <v>8</v>
      </c>
      <c r="H9">
        <v>0</v>
      </c>
      <c r="I9">
        <v>0</v>
      </c>
      <c r="J9">
        <v>0</v>
      </c>
      <c r="K9">
        <v>8</v>
      </c>
    </row>
    <row r="10" spans="1:11" x14ac:dyDescent="0.2">
      <c r="F10" t="s">
        <v>22</v>
      </c>
      <c r="G10">
        <v>8</v>
      </c>
      <c r="H10">
        <v>1</v>
      </c>
      <c r="I10">
        <v>0</v>
      </c>
      <c r="J10">
        <v>0</v>
      </c>
      <c r="K10">
        <v>9</v>
      </c>
    </row>
    <row r="11" spans="1:11" x14ac:dyDescent="0.2">
      <c r="G11">
        <v>5</v>
      </c>
      <c r="H11">
        <v>0</v>
      </c>
      <c r="I11">
        <v>1</v>
      </c>
      <c r="J11">
        <v>0</v>
      </c>
      <c r="K11">
        <v>10</v>
      </c>
    </row>
    <row r="12" spans="1:11" x14ac:dyDescent="0.2">
      <c r="G12">
        <v>7</v>
      </c>
      <c r="H12">
        <v>0</v>
      </c>
      <c r="I12">
        <v>0</v>
      </c>
      <c r="J12">
        <v>1</v>
      </c>
      <c r="K12">
        <v>11</v>
      </c>
    </row>
    <row r="13" spans="1:11" x14ac:dyDescent="0.2">
      <c r="G13">
        <v>9</v>
      </c>
      <c r="H13">
        <v>0</v>
      </c>
      <c r="I13">
        <v>0</v>
      </c>
      <c r="J13">
        <v>0</v>
      </c>
      <c r="K13">
        <v>12</v>
      </c>
    </row>
    <row r="14" spans="1:11" x14ac:dyDescent="0.2">
      <c r="F14" t="s">
        <v>55</v>
      </c>
      <c r="H14">
        <v>1</v>
      </c>
      <c r="I14">
        <v>0</v>
      </c>
      <c r="J14">
        <v>0</v>
      </c>
      <c r="K14">
        <v>13</v>
      </c>
    </row>
    <row r="15" spans="1:11" x14ac:dyDescent="0.2">
      <c r="H15">
        <v>0</v>
      </c>
      <c r="I15">
        <v>1</v>
      </c>
      <c r="J15">
        <v>0</v>
      </c>
      <c r="K15">
        <v>14</v>
      </c>
    </row>
    <row r="16" spans="1:11" x14ac:dyDescent="0.2">
      <c r="H16">
        <v>0</v>
      </c>
      <c r="I16">
        <v>0</v>
      </c>
      <c r="J16">
        <v>1</v>
      </c>
      <c r="K16">
        <v>15</v>
      </c>
    </row>
    <row r="17" spans="1:11" x14ac:dyDescent="0.2">
      <c r="A17" t="s">
        <v>25</v>
      </c>
      <c r="B17" t="s">
        <v>26</v>
      </c>
      <c r="H17">
        <v>0</v>
      </c>
      <c r="I17">
        <v>0</v>
      </c>
      <c r="J17">
        <v>0</v>
      </c>
      <c r="K17" s="23">
        <v>16</v>
      </c>
    </row>
    <row r="18" spans="1:11" x14ac:dyDescent="0.2">
      <c r="B18" t="s">
        <v>27</v>
      </c>
    </row>
    <row r="19" spans="1:11" x14ac:dyDescent="0.2">
      <c r="A19" t="s">
        <v>28</v>
      </c>
      <c r="B19" t="s">
        <v>30</v>
      </c>
    </row>
    <row r="20" spans="1:11" x14ac:dyDescent="0.2">
      <c r="B20" t="s">
        <v>27</v>
      </c>
    </row>
    <row r="21" spans="1:11" x14ac:dyDescent="0.2">
      <c r="A21" t="s">
        <v>29</v>
      </c>
      <c r="B21" t="s">
        <v>31</v>
      </c>
    </row>
    <row r="22" spans="1:11" x14ac:dyDescent="0.2">
      <c r="B22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1159-F991-4849-8936-FB682048213F}">
  <dimension ref="A1:I33"/>
  <sheetViews>
    <sheetView tabSelected="1" workbookViewId="0">
      <selection activeCell="E35" sqref="E35"/>
    </sheetView>
  </sheetViews>
  <sheetFormatPr baseColWidth="10" defaultRowHeight="16" x14ac:dyDescent="0.2"/>
  <sheetData>
    <row r="1" spans="1:9" x14ac:dyDescent="0.2">
      <c r="A1" t="s">
        <v>32</v>
      </c>
    </row>
    <row r="2" spans="1:9" ht="17" thickBot="1" x14ac:dyDescent="0.25"/>
    <row r="3" spans="1:9" x14ac:dyDescent="0.2">
      <c r="A3" s="22" t="s">
        <v>33</v>
      </c>
      <c r="B3" s="22"/>
    </row>
    <row r="4" spans="1:9" x14ac:dyDescent="0.2">
      <c r="A4" s="19" t="s">
        <v>34</v>
      </c>
      <c r="B4" s="19">
        <v>0.80590603427600316</v>
      </c>
    </row>
    <row r="5" spans="1:9" x14ac:dyDescent="0.2">
      <c r="A5" s="19" t="s">
        <v>35</v>
      </c>
      <c r="B5" s="19">
        <v>0.64948453608247436</v>
      </c>
    </row>
    <row r="6" spans="1:9" x14ac:dyDescent="0.2">
      <c r="A6" s="19" t="s">
        <v>36</v>
      </c>
      <c r="B6" s="19">
        <v>0.51804123711340222</v>
      </c>
    </row>
    <row r="7" spans="1:9" x14ac:dyDescent="0.2">
      <c r="A7" s="19" t="s">
        <v>37</v>
      </c>
      <c r="B7" s="19">
        <v>1.683250823060346</v>
      </c>
    </row>
    <row r="8" spans="1:9" ht="17" thickBot="1" x14ac:dyDescent="0.25">
      <c r="A8" s="20" t="s">
        <v>38</v>
      </c>
      <c r="B8" s="20">
        <v>12</v>
      </c>
    </row>
    <row r="10" spans="1:9" ht="17" thickBot="1" x14ac:dyDescent="0.25">
      <c r="A10" t="s">
        <v>39</v>
      </c>
    </row>
    <row r="11" spans="1:9" x14ac:dyDescent="0.2">
      <c r="A11" s="21"/>
      <c r="B11" s="21" t="s">
        <v>43</v>
      </c>
      <c r="C11" s="21" t="s">
        <v>44</v>
      </c>
      <c r="D11" s="21" t="s">
        <v>45</v>
      </c>
      <c r="E11" s="21" t="s">
        <v>46</v>
      </c>
      <c r="F11" s="21" t="s">
        <v>47</v>
      </c>
    </row>
    <row r="12" spans="1:9" x14ac:dyDescent="0.2">
      <c r="A12" s="19" t="s">
        <v>40</v>
      </c>
      <c r="B12" s="19">
        <v>3</v>
      </c>
      <c r="C12" s="19">
        <v>42.000000000000014</v>
      </c>
      <c r="D12" s="19">
        <v>14.000000000000005</v>
      </c>
      <c r="E12" s="19">
        <v>4.9411764705882382</v>
      </c>
      <c r="F12" s="19">
        <v>3.148760720503388E-2</v>
      </c>
    </row>
    <row r="13" spans="1:9" x14ac:dyDescent="0.2">
      <c r="A13" s="19" t="s">
        <v>41</v>
      </c>
      <c r="B13" s="19">
        <v>8</v>
      </c>
      <c r="C13" s="19">
        <v>22.666666666666661</v>
      </c>
      <c r="D13" s="19">
        <v>2.8333333333333326</v>
      </c>
      <c r="E13" s="19"/>
      <c r="F13" s="19"/>
    </row>
    <row r="14" spans="1:9" ht="17" thickBot="1" x14ac:dyDescent="0.25">
      <c r="A14" s="20" t="s">
        <v>5</v>
      </c>
      <c r="B14" s="20">
        <v>11</v>
      </c>
      <c r="C14" s="20">
        <v>64.666666666666671</v>
      </c>
      <c r="D14" s="20"/>
      <c r="E14" s="20"/>
      <c r="F14" s="20"/>
    </row>
    <row r="15" spans="1:9" ht="17" thickBot="1" x14ac:dyDescent="0.25"/>
    <row r="16" spans="1:9" x14ac:dyDescent="0.2">
      <c r="A16" s="21"/>
      <c r="B16" s="21" t="s">
        <v>48</v>
      </c>
      <c r="C16" s="21" t="s">
        <v>37</v>
      </c>
      <c r="D16" s="21" t="s">
        <v>49</v>
      </c>
      <c r="E16" s="21" t="s">
        <v>50</v>
      </c>
      <c r="F16" s="21" t="s">
        <v>51</v>
      </c>
      <c r="G16" s="21" t="s">
        <v>52</v>
      </c>
      <c r="H16" s="21" t="s">
        <v>53</v>
      </c>
      <c r="I16" s="21" t="s">
        <v>54</v>
      </c>
    </row>
    <row r="17" spans="1:9" x14ac:dyDescent="0.2">
      <c r="A17" s="19" t="s">
        <v>42</v>
      </c>
      <c r="B17" s="26">
        <v>7.666666666666667</v>
      </c>
      <c r="C17" s="19">
        <v>0.97182531580755005</v>
      </c>
      <c r="D17" s="19">
        <v>7.8889349165554075</v>
      </c>
      <c r="E17" s="19">
        <v>4.8284832419482852E-5</v>
      </c>
      <c r="F17" s="19">
        <v>5.4256334697183615</v>
      </c>
      <c r="G17" s="19">
        <v>9.9076998636149725</v>
      </c>
      <c r="H17" s="19">
        <v>5.4256334697183615</v>
      </c>
      <c r="I17" s="19">
        <v>9.9076998636149725</v>
      </c>
    </row>
    <row r="18" spans="1:9" x14ac:dyDescent="0.2">
      <c r="A18" s="19" t="s">
        <v>25</v>
      </c>
      <c r="B18" s="26">
        <v>-1.0000000000000004</v>
      </c>
      <c r="C18" s="19">
        <v>1.3743685418725535</v>
      </c>
      <c r="D18" s="19">
        <v>-0.72760687510899924</v>
      </c>
      <c r="E18" s="19">
        <v>0.48759961684241437</v>
      </c>
      <c r="F18" s="19">
        <v>-4.1692995408526308</v>
      </c>
      <c r="G18" s="19">
        <v>2.1692995408526294</v>
      </c>
      <c r="H18" s="19">
        <v>-4.1692995408526308</v>
      </c>
      <c r="I18" s="19">
        <v>2.1692995408526294</v>
      </c>
    </row>
    <row r="19" spans="1:9" x14ac:dyDescent="0.2">
      <c r="A19" s="19" t="s">
        <v>28</v>
      </c>
      <c r="B19" s="26">
        <v>-4.9999999999999991</v>
      </c>
      <c r="C19" s="19">
        <v>1.3743685418725535</v>
      </c>
      <c r="D19" s="19">
        <v>-3.638034375544994</v>
      </c>
      <c r="E19" s="19">
        <v>6.6077310002078558E-3</v>
      </c>
      <c r="F19" s="19">
        <v>-8.169299540852629</v>
      </c>
      <c r="G19" s="19">
        <v>-1.8307004591473692</v>
      </c>
      <c r="H19" s="19">
        <v>-8.169299540852629</v>
      </c>
      <c r="I19" s="19">
        <v>-1.8307004591473692</v>
      </c>
    </row>
    <row r="20" spans="1:9" ht="17" thickBot="1" x14ac:dyDescent="0.25">
      <c r="A20" s="20" t="s">
        <v>29</v>
      </c>
      <c r="B20" s="27">
        <v>-1.9999999999999984</v>
      </c>
      <c r="C20" s="20">
        <v>1.3743685418725531</v>
      </c>
      <c r="D20" s="20">
        <v>-1.4552137502179971</v>
      </c>
      <c r="E20" s="20">
        <v>0.18369811401156039</v>
      </c>
      <c r="F20" s="20">
        <v>-5.1692995408526272</v>
      </c>
      <c r="G20" s="20">
        <v>1.1692995408526305</v>
      </c>
      <c r="H20" s="20">
        <v>-5.1692995408526272</v>
      </c>
      <c r="I20" s="20">
        <v>1.1692995408526305</v>
      </c>
    </row>
    <row r="22" spans="1:9" x14ac:dyDescent="0.2">
      <c r="A22" t="s">
        <v>58</v>
      </c>
    </row>
    <row r="24" spans="1:9" x14ac:dyDescent="0.2">
      <c r="A24" t="s">
        <v>60</v>
      </c>
    </row>
    <row r="26" spans="1:9" x14ac:dyDescent="0.2">
      <c r="A26" s="25" t="s">
        <v>59</v>
      </c>
    </row>
    <row r="28" spans="1:9" x14ac:dyDescent="0.2">
      <c r="A28" t="s">
        <v>61</v>
      </c>
    </row>
    <row r="30" spans="1:9" x14ac:dyDescent="0.2">
      <c r="A30" t="s">
        <v>80</v>
      </c>
      <c r="E30" s="25" t="s">
        <v>62</v>
      </c>
      <c r="F30" s="25"/>
    </row>
    <row r="31" spans="1:9" x14ac:dyDescent="0.2">
      <c r="A31" t="s">
        <v>81</v>
      </c>
      <c r="E31" s="25" t="s">
        <v>63</v>
      </c>
      <c r="F31" s="25"/>
    </row>
    <row r="32" spans="1:9" x14ac:dyDescent="0.2">
      <c r="A32" t="s">
        <v>82</v>
      </c>
      <c r="E32" s="25" t="s">
        <v>64</v>
      </c>
      <c r="F32" s="25"/>
    </row>
    <row r="33" spans="1:6" x14ac:dyDescent="0.2">
      <c r="A33" t="s">
        <v>83</v>
      </c>
      <c r="E33" s="25" t="s">
        <v>65</v>
      </c>
      <c r="F33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62A0-3BA1-2C49-B4DC-450F5FB6EE3B}">
  <dimension ref="A1:I31"/>
  <sheetViews>
    <sheetView workbookViewId="0">
      <selection activeCell="E34" sqref="E34"/>
    </sheetView>
  </sheetViews>
  <sheetFormatPr baseColWidth="10" defaultRowHeight="16" x14ac:dyDescent="0.2"/>
  <cols>
    <col min="3" max="3" width="16.83203125" customWidth="1"/>
    <col min="6" max="6" width="14" customWidth="1"/>
  </cols>
  <sheetData>
    <row r="1" spans="1:9" x14ac:dyDescent="0.2">
      <c r="A1" t="s">
        <v>32</v>
      </c>
    </row>
    <row r="2" spans="1:9" ht="17" thickBot="1" x14ac:dyDescent="0.25"/>
    <row r="3" spans="1:9" x14ac:dyDescent="0.2">
      <c r="A3" s="22" t="s">
        <v>33</v>
      </c>
      <c r="B3" s="22"/>
    </row>
    <row r="4" spans="1:9" x14ac:dyDescent="0.2">
      <c r="A4" s="19" t="s">
        <v>34</v>
      </c>
      <c r="B4" s="19">
        <v>0.98800799278873908</v>
      </c>
    </row>
    <row r="5" spans="1:9" x14ac:dyDescent="0.2">
      <c r="A5" s="19" t="s">
        <v>35</v>
      </c>
      <c r="B5" s="19">
        <v>0.97615979381443307</v>
      </c>
    </row>
    <row r="6" spans="1:9" x14ac:dyDescent="0.2">
      <c r="A6" s="19" t="s">
        <v>36</v>
      </c>
      <c r="B6" s="19">
        <v>0.96253681885125197</v>
      </c>
    </row>
    <row r="7" spans="1:9" x14ac:dyDescent="0.2">
      <c r="A7" s="19" t="s">
        <v>37</v>
      </c>
      <c r="B7" s="19">
        <v>0.46929531772445304</v>
      </c>
    </row>
    <row r="8" spans="1:9" ht="17" thickBot="1" x14ac:dyDescent="0.25">
      <c r="A8" s="20" t="s">
        <v>38</v>
      </c>
      <c r="B8" s="20">
        <v>12</v>
      </c>
    </row>
    <row r="10" spans="1:9" ht="17" thickBot="1" x14ac:dyDescent="0.25">
      <c r="A10" t="s">
        <v>39</v>
      </c>
    </row>
    <row r="11" spans="1:9" x14ac:dyDescent="0.2">
      <c r="A11" s="21"/>
      <c r="B11" s="21" t="s">
        <v>43</v>
      </c>
      <c r="C11" s="21" t="s">
        <v>44</v>
      </c>
      <c r="D11" s="21" t="s">
        <v>45</v>
      </c>
      <c r="E11" s="21" t="s">
        <v>46</v>
      </c>
      <c r="F11" s="21" t="s">
        <v>47</v>
      </c>
    </row>
    <row r="12" spans="1:9" x14ac:dyDescent="0.2">
      <c r="A12" s="19" t="s">
        <v>40</v>
      </c>
      <c r="B12" s="19">
        <v>4</v>
      </c>
      <c r="C12" s="19">
        <v>63.125000000000007</v>
      </c>
      <c r="D12" s="19">
        <v>15.781250000000002</v>
      </c>
      <c r="E12" s="19">
        <v>71.655405405405389</v>
      </c>
      <c r="F12" s="19">
        <v>9.2399386752214941E-6</v>
      </c>
    </row>
    <row r="13" spans="1:9" x14ac:dyDescent="0.2">
      <c r="A13" s="19" t="s">
        <v>41</v>
      </c>
      <c r="B13" s="19">
        <v>7</v>
      </c>
      <c r="C13" s="19">
        <v>1.5416666666666672</v>
      </c>
      <c r="D13" s="19">
        <v>0.22023809523809532</v>
      </c>
      <c r="E13" s="19"/>
      <c r="F13" s="19"/>
    </row>
    <row r="14" spans="1:9" ht="17" thickBot="1" x14ac:dyDescent="0.25">
      <c r="A14" s="20" t="s">
        <v>5</v>
      </c>
      <c r="B14" s="20">
        <v>11</v>
      </c>
      <c r="C14" s="20">
        <v>64.666666666666671</v>
      </c>
      <c r="D14" s="20"/>
      <c r="E14" s="20"/>
      <c r="F14" s="20"/>
    </row>
    <row r="15" spans="1:9" ht="17" thickBot="1" x14ac:dyDescent="0.25"/>
    <row r="16" spans="1:9" x14ac:dyDescent="0.2">
      <c r="A16" s="21"/>
      <c r="B16" s="21" t="s">
        <v>48</v>
      </c>
      <c r="C16" s="21" t="s">
        <v>37</v>
      </c>
      <c r="D16" s="21" t="s">
        <v>49</v>
      </c>
      <c r="E16" s="21" t="s">
        <v>50</v>
      </c>
      <c r="F16" s="21" t="s">
        <v>51</v>
      </c>
      <c r="G16" s="21" t="s">
        <v>52</v>
      </c>
      <c r="H16" s="21" t="s">
        <v>53</v>
      </c>
      <c r="I16" s="21" t="s">
        <v>54</v>
      </c>
    </row>
    <row r="17" spans="1:9" x14ac:dyDescent="0.2">
      <c r="A17" s="19" t="s">
        <v>42</v>
      </c>
      <c r="B17" s="19">
        <v>4.4166666666666661</v>
      </c>
      <c r="C17" s="19">
        <v>0.42840605274872823</v>
      </c>
      <c r="D17" s="19">
        <v>10.309533766688308</v>
      </c>
      <c r="E17" s="19">
        <v>1.7493157140166815E-5</v>
      </c>
      <c r="F17" s="19">
        <v>3.4036473248078858</v>
      </c>
      <c r="G17" s="19">
        <v>5.4296860085254464</v>
      </c>
      <c r="H17" s="19">
        <v>3.4036473248078858</v>
      </c>
      <c r="I17" s="19">
        <v>5.4296860085254464</v>
      </c>
    </row>
    <row r="18" spans="1:9" x14ac:dyDescent="0.2">
      <c r="A18" s="19" t="s">
        <v>25</v>
      </c>
      <c r="B18" s="19">
        <v>0.21875000000000053</v>
      </c>
      <c r="C18" s="19">
        <v>0.40287825443528896</v>
      </c>
      <c r="D18" s="19">
        <v>0.54296799986541977</v>
      </c>
      <c r="E18" s="19">
        <v>0.60400225994553858</v>
      </c>
      <c r="F18" s="19">
        <v>-0.73390569087705215</v>
      </c>
      <c r="G18" s="19">
        <v>1.1714056908770532</v>
      </c>
      <c r="H18" s="19">
        <v>-0.73390569087705215</v>
      </c>
      <c r="I18" s="19">
        <v>1.1714056908770532</v>
      </c>
    </row>
    <row r="19" spans="1:9" x14ac:dyDescent="0.2">
      <c r="A19" s="19" t="s">
        <v>28</v>
      </c>
      <c r="B19" s="19">
        <v>-4.1874999999999982</v>
      </c>
      <c r="C19" s="19">
        <v>0.39205591093820708</v>
      </c>
      <c r="D19" s="19">
        <v>-10.680874546640876</v>
      </c>
      <c r="E19" s="19">
        <v>1.3836211858165854E-5</v>
      </c>
      <c r="F19" s="19">
        <v>-5.1145649149847836</v>
      </c>
      <c r="G19" s="19">
        <v>-3.2604350850152128</v>
      </c>
      <c r="H19" s="19">
        <v>-5.1145649149847836</v>
      </c>
      <c r="I19" s="19">
        <v>-3.2604350850152128</v>
      </c>
    </row>
    <row r="20" spans="1:9" x14ac:dyDescent="0.2">
      <c r="A20" s="19" t="s">
        <v>29</v>
      </c>
      <c r="B20" s="19">
        <v>-1.5937499999999996</v>
      </c>
      <c r="C20" s="19">
        <v>0.38541666666666669</v>
      </c>
      <c r="D20" s="19">
        <v>-4.1351351351351342</v>
      </c>
      <c r="E20" s="19">
        <v>4.3757426103429847E-3</v>
      </c>
      <c r="F20" s="19">
        <v>-2.5051155969680519</v>
      </c>
      <c r="G20" s="19">
        <v>-0.68238440303194703</v>
      </c>
      <c r="H20" s="19">
        <v>-2.5051155969680519</v>
      </c>
      <c r="I20" s="19">
        <v>-0.68238440303194703</v>
      </c>
    </row>
    <row r="21" spans="1:9" ht="17" thickBot="1" x14ac:dyDescent="0.25">
      <c r="A21" s="20" t="s">
        <v>24</v>
      </c>
      <c r="B21" s="20">
        <v>0.40625000000000006</v>
      </c>
      <c r="C21" s="20">
        <v>4.1480237692757015E-2</v>
      </c>
      <c r="D21" s="20">
        <v>9.793820445511491</v>
      </c>
      <c r="E21" s="20">
        <v>2.4539755822808136E-5</v>
      </c>
      <c r="F21" s="20">
        <v>0.30816482398987366</v>
      </c>
      <c r="G21" s="20">
        <v>0.50433517601012645</v>
      </c>
      <c r="H21" s="20">
        <v>0.30816482398987366</v>
      </c>
      <c r="I21" s="20">
        <v>0.50433517601012645</v>
      </c>
    </row>
    <row r="23" spans="1:9" x14ac:dyDescent="0.2">
      <c r="A23" t="s">
        <v>57</v>
      </c>
      <c r="B23" t="s">
        <v>66</v>
      </c>
    </row>
    <row r="24" spans="1:9" x14ac:dyDescent="0.2">
      <c r="A24" s="24" t="s">
        <v>56</v>
      </c>
    </row>
    <row r="26" spans="1:9" x14ac:dyDescent="0.2">
      <c r="A26" t="s">
        <v>70</v>
      </c>
      <c r="B26" t="s">
        <v>75</v>
      </c>
      <c r="F26" s="25" t="s">
        <v>71</v>
      </c>
    </row>
    <row r="27" spans="1:9" x14ac:dyDescent="0.2">
      <c r="A27" t="s">
        <v>67</v>
      </c>
      <c r="B27" t="s">
        <v>76</v>
      </c>
      <c r="F27" s="25" t="s">
        <v>74</v>
      </c>
    </row>
    <row r="28" spans="1:9" x14ac:dyDescent="0.2">
      <c r="A28" t="s">
        <v>68</v>
      </c>
      <c r="B28" t="s">
        <v>77</v>
      </c>
      <c r="F28" s="28" t="s">
        <v>72</v>
      </c>
    </row>
    <row r="29" spans="1:9" x14ac:dyDescent="0.2">
      <c r="A29" t="s">
        <v>69</v>
      </c>
      <c r="B29" t="s">
        <v>78</v>
      </c>
      <c r="F29" t="s">
        <v>73</v>
      </c>
    </row>
    <row r="31" spans="1:9" x14ac:dyDescent="0.2">
      <c r="A31" t="s">
        <v>79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1</vt:lpstr>
      <vt:lpstr>Part 1(2)</vt:lpstr>
      <vt:lpstr>Part 1(3)</vt:lpstr>
      <vt:lpstr>Part 3</vt:lpstr>
      <vt:lpstr>Regression</vt:lpstr>
      <vt:lpstr>Regression of Quarters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2022-09-23T22:03:58Z</dcterms:created>
  <dcterms:modified xsi:type="dcterms:W3CDTF">2022-09-28T22:43:53Z</dcterms:modified>
</cp:coreProperties>
</file>