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inchang/Desktop/"/>
    </mc:Choice>
  </mc:AlternateContent>
  <xr:revisionPtr revIDLastSave="0" documentId="13_ncr:1_{7CDFD62B-CDFD-A54D-8776-A762EB439068}" xr6:coauthVersionLast="47" xr6:coauthVersionMax="47" xr10:uidLastSave="{00000000-0000-0000-0000-000000000000}"/>
  <bookViews>
    <workbookView xWindow="9540" yWindow="900" windowWidth="26840" windowHeight="17980" xr2:uid="{00000000-000D-0000-FFFF-FFFF00000000}"/>
  </bookViews>
  <sheets>
    <sheet name="Profit &amp; Lo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N17" i="1"/>
  <c r="H17" i="1"/>
  <c r="E17" i="1"/>
  <c r="F17" i="1"/>
  <c r="G17" i="1"/>
  <c r="I17" i="1"/>
  <c r="J17" i="1"/>
  <c r="K17" i="1"/>
  <c r="L17" i="1"/>
  <c r="M17" i="1"/>
  <c r="D17" i="1"/>
  <c r="C17" i="1"/>
  <c r="B17" i="1"/>
  <c r="C16" i="1"/>
  <c r="D16" i="1"/>
  <c r="D18" i="1" s="1"/>
  <c r="D20" i="1" s="1"/>
  <c r="E16" i="1"/>
  <c r="F16" i="1"/>
  <c r="G16" i="1"/>
  <c r="H16" i="1"/>
  <c r="I16" i="1"/>
  <c r="J16" i="1"/>
  <c r="K16" i="1"/>
  <c r="K18" i="1" s="1"/>
  <c r="K20" i="1" s="1"/>
  <c r="L16" i="1"/>
  <c r="L18" i="1" s="1"/>
  <c r="L20" i="1" s="1"/>
  <c r="M16" i="1"/>
  <c r="M18" i="1" s="1"/>
  <c r="M20" i="1" s="1"/>
  <c r="N16" i="1"/>
  <c r="N18" i="1" s="1"/>
  <c r="N20" i="1" s="1"/>
  <c r="C15" i="1"/>
  <c r="D15" i="1"/>
  <c r="E15" i="1"/>
  <c r="F15" i="1"/>
  <c r="G15" i="1"/>
  <c r="H15" i="1"/>
  <c r="I15" i="1"/>
  <c r="J15" i="1"/>
  <c r="K15" i="1"/>
  <c r="L15" i="1"/>
  <c r="M15" i="1"/>
  <c r="N15" i="1"/>
  <c r="B16" i="1"/>
  <c r="B18" i="1" s="1"/>
  <c r="B20" i="1" s="1"/>
  <c r="B15" i="1"/>
  <c r="C14" i="1"/>
  <c r="C18" i="1" s="1"/>
  <c r="C20" i="1" s="1"/>
  <c r="D14" i="1"/>
  <c r="E14" i="1"/>
  <c r="F14" i="1"/>
  <c r="G14" i="1"/>
  <c r="H14" i="1"/>
  <c r="I14" i="1"/>
  <c r="J14" i="1"/>
  <c r="K14" i="1"/>
  <c r="L14" i="1"/>
  <c r="M14" i="1"/>
  <c r="N14" i="1"/>
  <c r="B14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C12" i="1"/>
  <c r="D12" i="1"/>
  <c r="E12" i="1"/>
  <c r="F12" i="1"/>
  <c r="G12" i="1"/>
  <c r="H12" i="1"/>
  <c r="I12" i="1"/>
  <c r="J12" i="1"/>
  <c r="K12" i="1"/>
  <c r="L12" i="1"/>
  <c r="M12" i="1"/>
  <c r="N12" i="1"/>
  <c r="B12" i="1"/>
  <c r="F9" i="1"/>
  <c r="G9" i="1"/>
  <c r="H9" i="1"/>
  <c r="I9" i="1"/>
  <c r="J9" i="1"/>
  <c r="K9" i="1"/>
  <c r="L9" i="1"/>
  <c r="M9" i="1"/>
  <c r="N9" i="1"/>
  <c r="C9" i="1"/>
  <c r="D9" i="1"/>
  <c r="E9" i="1"/>
  <c r="B9" i="1"/>
  <c r="N8" i="1"/>
  <c r="N7" i="1"/>
  <c r="H18" i="1" l="1"/>
  <c r="H20" i="1" s="1"/>
  <c r="J18" i="1"/>
  <c r="J20" i="1" s="1"/>
  <c r="G18" i="1"/>
  <c r="G20" i="1" s="1"/>
  <c r="F18" i="1"/>
  <c r="F20" i="1" s="1"/>
  <c r="I18" i="1"/>
  <c r="I20" i="1" s="1"/>
  <c r="E18" i="1"/>
  <c r="E20" i="1" s="1"/>
</calcChain>
</file>

<file path=xl/sharedStrings.xml><?xml version="1.0" encoding="utf-8"?>
<sst xmlns="http://schemas.openxmlformats.org/spreadsheetml/2006/main" count="44" uniqueCount="35">
  <si>
    <t>Profit and Loss Projections</t>
  </si>
  <si>
    <t>January 1, 2017 to December 31, 2017</t>
  </si>
  <si>
    <t>Income</t>
  </si>
  <si>
    <t>Sales</t>
  </si>
  <si>
    <t>Interest</t>
  </si>
  <si>
    <t>Expenses</t>
  </si>
  <si>
    <t>Product</t>
  </si>
  <si>
    <t>Rent &amp; Utilities</t>
  </si>
  <si>
    <t>Administrative</t>
  </si>
  <si>
    <t>Sales Force</t>
  </si>
  <si>
    <t>Advertising</t>
  </si>
  <si>
    <t>Bonuses</t>
  </si>
  <si>
    <t>Total Expenses</t>
  </si>
  <si>
    <t>Profit/Loss</t>
  </si>
  <si>
    <t>Assumptions</t>
  </si>
  <si>
    <t>Bonus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</si>
  <si>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</si>
  <si>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</si>
  <si>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</si>
  <si>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</si>
  <si>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</si>
  <si>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</si>
  <si>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</si>
  <si>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</si>
  <si>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</si>
  <si>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</si>
  <si>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</si>
  <si>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</si>
  <si>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</si>
  <si>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 Income</t>
  </si>
  <si>
    <t>Option 1:  Advertising 15%</t>
  </si>
  <si>
    <t>Option 2:  Sales Force 18%</t>
  </si>
  <si>
    <t>Today's Date:</t>
  </si>
  <si>
    <t>Titan Off Campus Shops</t>
  </si>
  <si>
    <t>Target for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</si>
</sst>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m/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3" xfId="5" applyAlignment="1">
      <alignment horizontal="center"/>
    </xf>
    <xf numFmtId="0" fontId="7" fillId="0" borderId="0" xfId="0" applyFont="1"/>
    <xf numFmtId="0" fontId="6" fillId="2" borderId="0" xfId="0" applyFont="1" applyFill="1" applyBorder="1"/>
    <xf numFmtId="9" fontId="0" fillId="2" borderId="0" xfId="0" applyNumberFormat="1" applyFill="1" applyBorder="1"/>
    <xf numFmtId="0" fontId="6" fillId="0" borderId="0" xfId="0" applyFont="1" applyFill="1" applyBorder="1"/>
    <xf numFmtId="0" fontId="9" fillId="2" borderId="0" xfId="0" applyFont="1" applyFill="1" applyBorder="1"/>
    <xf numFmtId="0" fontId="0" fillId="2" borderId="0" xfId="0" applyFill="1"/>
    <xf numFmtId="44" fontId="0" fillId="0" borderId="0" xfId="1" applyFont="1"/>
    <xf numFmtId="0" fontId="10" fillId="4" borderId="0" xfId="0" applyFont="1" applyFill="1"/>
    <xf numFmtId="0" fontId="7" fillId="4" borderId="0" xfId="0" applyFont="1" applyFill="1"/>
    <xf numFmtId="0" fontId="2" fillId="0" borderId="0" xfId="2" applyAlignment="1">
      <alignment horizontal="center"/>
    </xf>
    <xf numFmtId="0" fontId="3" fillId="0" borderId="1" xfId="3" applyAlignment="1">
      <alignment horizontal="center"/>
    </xf>
    <xf numFmtId="0" fontId="4" fillId="0" borderId="2" xfId="4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4" borderId="4" xfId="0" applyFont="1" applyFill="1" applyBorder="1"/>
    <xf numFmtId="0" fontId="7" fillId="0" borderId="0" xfId="0" applyFont="1" applyAlignment="1">
      <alignment horizontal="left" indent="2"/>
    </xf>
    <xf numFmtId="6" fontId="0" fillId="2" borderId="0" xfId="0" applyNumberFormat="1" applyFill="1" applyBorder="1"/>
    <xf numFmtId="44" fontId="0" fillId="0" borderId="0" xfId="1" applyNumberFormat="1" applyFont="1"/>
    <xf numFmtId="44" fontId="0" fillId="0" borderId="0" xfId="0" applyNumberFormat="1"/>
    <xf numFmtId="44" fontId="0" fillId="4" borderId="0" xfId="0" applyNumberFormat="1" applyFill="1"/>
    <xf numFmtId="44" fontId="0" fillId="4" borderId="4" xfId="0" applyNumberFormat="1" applyFill="1" applyBorder="1"/>
    <xf numFmtId="43" fontId="0" fillId="0" borderId="0" xfId="1" applyNumberFormat="1" applyFont="1"/>
    <xf numFmtId="43" fontId="0" fillId="0" borderId="0" xfId="6" applyNumberFormat="1" applyFont="1"/>
    <xf numFmtId="43" fontId="0" fillId="0" borderId="0" xfId="0" applyNumberFormat="1"/>
    <xf numFmtId="167" fontId="0" fillId="0" borderId="0" xfId="0" applyNumberFormat="1"/>
  </cellXfs>
  <cellStyles count="7">
    <cellStyle name="Comma" xfId="6" builtinId="3"/>
    <cellStyle name="Currency" xfId="1" builtinId="4"/>
    <cellStyle name="Heading 1" xfId="3" builtinId="16"/>
    <cellStyle name="Heading 2" xfId="4" builtinId="17"/>
    <cellStyle name="Heading 3" xfId="5" builtinId="18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G24" sqref="G24"/>
    </sheetView>
  </sheetViews>
  <sheetFormatPr baseColWidth="10" defaultColWidth="8.83203125" defaultRowHeight="15" x14ac:dyDescent="0.2"/>
  <cols>
    <col min="1" max="1" width="20.5" customWidth="1"/>
    <col min="2" max="13" width="12" customWidth="1"/>
    <col min="14" max="14" width="13.33203125" customWidth="1"/>
  </cols>
  <sheetData>
    <row r="1" spans="1:14" ht="24" x14ac:dyDescent="0.3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thickBot="1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9" thickTop="1" thickBo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6" thickTop="1" x14ac:dyDescent="0.2">
      <c r="A4" t="s">
        <v>32</v>
      </c>
      <c r="B4" s="25">
        <f ca="1">TODAY()</f>
        <v>44610</v>
      </c>
    </row>
    <row r="5" spans="1:14" ht="16" thickBot="1" x14ac:dyDescent="0.25"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</row>
    <row r="6" spans="1:14" x14ac:dyDescent="0.2">
      <c r="A6" s="9" t="s">
        <v>2</v>
      </c>
    </row>
    <row r="7" spans="1:14" x14ac:dyDescent="0.2">
      <c r="A7" s="16" t="s">
        <v>3</v>
      </c>
      <c r="B7" s="18">
        <v>28444</v>
      </c>
      <c r="C7" s="18">
        <v>32099</v>
      </c>
      <c r="D7" s="18">
        <v>36198</v>
      </c>
      <c r="E7" s="18">
        <v>35001</v>
      </c>
      <c r="F7" s="18">
        <v>45690</v>
      </c>
      <c r="G7" s="18">
        <v>44321</v>
      </c>
      <c r="H7" s="18">
        <v>23894</v>
      </c>
      <c r="I7" s="18">
        <v>38645</v>
      </c>
      <c r="J7" s="18">
        <v>29411</v>
      </c>
      <c r="K7" s="18">
        <v>38382</v>
      </c>
      <c r="L7" s="18">
        <v>25401</v>
      </c>
      <c r="M7" s="18">
        <v>31895</v>
      </c>
      <c r="N7" s="19">
        <f>SUM(B7:M7)</f>
        <v>409381</v>
      </c>
    </row>
    <row r="8" spans="1:14" x14ac:dyDescent="0.2">
      <c r="A8" s="16" t="s">
        <v>4</v>
      </c>
      <c r="B8" s="23">
        <v>795</v>
      </c>
      <c r="C8" s="23">
        <v>892</v>
      </c>
      <c r="D8" s="23">
        <v>991</v>
      </c>
      <c r="E8" s="23">
        <v>801</v>
      </c>
      <c r="F8" s="23">
        <v>888</v>
      </c>
      <c r="G8" s="23">
        <v>890</v>
      </c>
      <c r="H8" s="23">
        <v>976</v>
      </c>
      <c r="I8" s="23">
        <v>901</v>
      </c>
      <c r="J8" s="23">
        <v>899</v>
      </c>
      <c r="K8" s="23">
        <v>964</v>
      </c>
      <c r="L8" s="23">
        <v>942</v>
      </c>
      <c r="M8" s="23">
        <v>1021</v>
      </c>
      <c r="N8" s="24">
        <f>SUM(B8:M8)</f>
        <v>10960</v>
      </c>
    </row>
    <row r="9" spans="1:14" x14ac:dyDescent="0.2">
      <c r="A9" s="10" t="s">
        <v>29</v>
      </c>
      <c r="B9" s="20">
        <f>SUM(B7:B8)</f>
        <v>29239</v>
      </c>
      <c r="C9" s="20">
        <f t="shared" ref="C9:F9" si="0">SUM(C7:C8)</f>
        <v>32991</v>
      </c>
      <c r="D9" s="20">
        <f t="shared" si="0"/>
        <v>37189</v>
      </c>
      <c r="E9" s="20">
        <f t="shared" si="0"/>
        <v>35802</v>
      </c>
      <c r="F9" s="20">
        <f t="shared" si="0"/>
        <v>46578</v>
      </c>
      <c r="G9" s="20">
        <f t="shared" ref="G9" si="1">SUM(G7:G8)</f>
        <v>45211</v>
      </c>
      <c r="H9" s="20">
        <f t="shared" ref="H9" si="2">SUM(H7:H8)</f>
        <v>24870</v>
      </c>
      <c r="I9" s="20">
        <f t="shared" ref="I9:J9" si="3">SUM(I7:I8)</f>
        <v>39546</v>
      </c>
      <c r="J9" s="20">
        <f t="shared" si="3"/>
        <v>30310</v>
      </c>
      <c r="K9" s="20">
        <f t="shared" ref="K9" si="4">SUM(K7:K8)</f>
        <v>39346</v>
      </c>
      <c r="L9" s="20">
        <f t="shared" ref="L9" si="5">SUM(L7:L8)</f>
        <v>26343</v>
      </c>
      <c r="M9" s="20">
        <f t="shared" ref="M9:N9" si="6">SUM(M7:M8)</f>
        <v>32916</v>
      </c>
      <c r="N9" s="20">
        <f t="shared" si="6"/>
        <v>420341</v>
      </c>
    </row>
    <row r="10" spans="1:14" x14ac:dyDescent="0.2">
      <c r="A10" s="2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x14ac:dyDescent="0.2">
      <c r="A11" s="10" t="s">
        <v>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">
      <c r="A12" s="16" t="s">
        <v>6</v>
      </c>
      <c r="B12" s="19">
        <f>B7*$B$24</f>
        <v>5688.8</v>
      </c>
      <c r="C12" s="19">
        <f t="shared" ref="C12:N12" si="7">C7*$B$24</f>
        <v>6419.8</v>
      </c>
      <c r="D12" s="19">
        <f t="shared" si="7"/>
        <v>7239.6</v>
      </c>
      <c r="E12" s="19">
        <f t="shared" si="7"/>
        <v>7000.2000000000007</v>
      </c>
      <c r="F12" s="19">
        <f t="shared" si="7"/>
        <v>9138</v>
      </c>
      <c r="G12" s="19">
        <f t="shared" si="7"/>
        <v>8864.2000000000007</v>
      </c>
      <c r="H12" s="19">
        <f t="shared" si="7"/>
        <v>4778.8</v>
      </c>
      <c r="I12" s="19">
        <f t="shared" si="7"/>
        <v>7729</v>
      </c>
      <c r="J12" s="19">
        <f t="shared" si="7"/>
        <v>5882.2000000000007</v>
      </c>
      <c r="K12" s="19">
        <f t="shared" si="7"/>
        <v>7676.4000000000005</v>
      </c>
      <c r="L12" s="19">
        <f t="shared" si="7"/>
        <v>5080.2000000000007</v>
      </c>
      <c r="M12" s="19">
        <f t="shared" si="7"/>
        <v>6379</v>
      </c>
      <c r="N12" s="19">
        <f t="shared" si="7"/>
        <v>81876.200000000012</v>
      </c>
    </row>
    <row r="13" spans="1:14" x14ac:dyDescent="0.2">
      <c r="A13" s="16" t="s">
        <v>8</v>
      </c>
      <c r="B13" s="22">
        <f>B7*$B$25</f>
        <v>4266.5999999999995</v>
      </c>
      <c r="C13" s="22">
        <f t="shared" ref="C13:N13" si="8">C7*$B$25</f>
        <v>4814.8499999999995</v>
      </c>
      <c r="D13" s="22">
        <f t="shared" si="8"/>
        <v>5429.7</v>
      </c>
      <c r="E13" s="22">
        <f t="shared" si="8"/>
        <v>5250.15</v>
      </c>
      <c r="F13" s="22">
        <f t="shared" si="8"/>
        <v>6853.5</v>
      </c>
      <c r="G13" s="22">
        <f t="shared" si="8"/>
        <v>6648.15</v>
      </c>
      <c r="H13" s="22">
        <f t="shared" si="8"/>
        <v>3584.1</v>
      </c>
      <c r="I13" s="22">
        <f t="shared" si="8"/>
        <v>5796.75</v>
      </c>
      <c r="J13" s="22">
        <f t="shared" si="8"/>
        <v>4411.6499999999996</v>
      </c>
      <c r="K13" s="22">
        <f t="shared" si="8"/>
        <v>5757.3</v>
      </c>
      <c r="L13" s="22">
        <f t="shared" si="8"/>
        <v>3810.1499999999996</v>
      </c>
      <c r="M13" s="22">
        <f t="shared" si="8"/>
        <v>4784.25</v>
      </c>
      <c r="N13" s="22">
        <f t="shared" si="8"/>
        <v>61407.149999999994</v>
      </c>
    </row>
    <row r="14" spans="1:14" x14ac:dyDescent="0.2">
      <c r="A14" s="16" t="s">
        <v>9</v>
      </c>
      <c r="B14" s="22">
        <f>B7*$B$26</f>
        <v>2844.4</v>
      </c>
      <c r="C14" s="22">
        <f t="shared" ref="C14:N14" si="9">C7*$B$26</f>
        <v>3209.9</v>
      </c>
      <c r="D14" s="22">
        <f t="shared" si="9"/>
        <v>3619.8</v>
      </c>
      <c r="E14" s="22">
        <f t="shared" si="9"/>
        <v>3500.1000000000004</v>
      </c>
      <c r="F14" s="22">
        <f t="shared" si="9"/>
        <v>4569</v>
      </c>
      <c r="G14" s="22">
        <f t="shared" si="9"/>
        <v>4432.1000000000004</v>
      </c>
      <c r="H14" s="22">
        <f t="shared" si="9"/>
        <v>2389.4</v>
      </c>
      <c r="I14" s="22">
        <f t="shared" si="9"/>
        <v>3864.5</v>
      </c>
      <c r="J14" s="22">
        <f t="shared" si="9"/>
        <v>2941.1000000000004</v>
      </c>
      <c r="K14" s="22">
        <f t="shared" si="9"/>
        <v>3838.2000000000003</v>
      </c>
      <c r="L14" s="22">
        <f t="shared" si="9"/>
        <v>2540.1000000000004</v>
      </c>
      <c r="M14" s="22">
        <f t="shared" si="9"/>
        <v>3189.5</v>
      </c>
      <c r="N14" s="22">
        <f t="shared" si="9"/>
        <v>40938.100000000006</v>
      </c>
    </row>
    <row r="15" spans="1:14" x14ac:dyDescent="0.2">
      <c r="A15" s="16" t="s">
        <v>7</v>
      </c>
      <c r="B15" s="22">
        <f>B7*$B27</f>
        <v>4266.5999999999995</v>
      </c>
      <c r="C15" s="22">
        <f t="shared" ref="C15:N15" si="10">C7*$B27</f>
        <v>4814.8499999999995</v>
      </c>
      <c r="D15" s="22">
        <f t="shared" si="10"/>
        <v>5429.7</v>
      </c>
      <c r="E15" s="22">
        <f t="shared" si="10"/>
        <v>5250.15</v>
      </c>
      <c r="F15" s="22">
        <f t="shared" si="10"/>
        <v>6853.5</v>
      </c>
      <c r="G15" s="22">
        <f t="shared" si="10"/>
        <v>6648.15</v>
      </c>
      <c r="H15" s="22">
        <f t="shared" si="10"/>
        <v>3584.1</v>
      </c>
      <c r="I15" s="22">
        <f t="shared" si="10"/>
        <v>5796.75</v>
      </c>
      <c r="J15" s="22">
        <f t="shared" si="10"/>
        <v>4411.6499999999996</v>
      </c>
      <c r="K15" s="22">
        <f t="shared" si="10"/>
        <v>5757.3</v>
      </c>
      <c r="L15" s="22">
        <f t="shared" si="10"/>
        <v>3810.1499999999996</v>
      </c>
      <c r="M15" s="22">
        <f t="shared" si="10"/>
        <v>4784.25</v>
      </c>
      <c r="N15" s="22">
        <f t="shared" si="10"/>
        <v>61407.149999999994</v>
      </c>
    </row>
    <row r="16" spans="1:14" x14ac:dyDescent="0.2">
      <c r="A16" s="16" t="s">
        <v>10</v>
      </c>
      <c r="B16" s="22">
        <f>B7*$B$28</f>
        <v>2844.4</v>
      </c>
      <c r="C16" s="22">
        <f t="shared" ref="C16:N16" si="11">C7*$B$28</f>
        <v>3209.9</v>
      </c>
      <c r="D16" s="22">
        <f t="shared" si="11"/>
        <v>3619.8</v>
      </c>
      <c r="E16" s="22">
        <f t="shared" si="11"/>
        <v>3500.1000000000004</v>
      </c>
      <c r="F16" s="22">
        <f t="shared" si="11"/>
        <v>4569</v>
      </c>
      <c r="G16" s="22">
        <f t="shared" si="11"/>
        <v>4432.1000000000004</v>
      </c>
      <c r="H16" s="22">
        <f t="shared" si="11"/>
        <v>2389.4</v>
      </c>
      <c r="I16" s="22">
        <f t="shared" si="11"/>
        <v>3864.5</v>
      </c>
      <c r="J16" s="22">
        <f t="shared" si="11"/>
        <v>2941.1000000000004</v>
      </c>
      <c r="K16" s="22">
        <f t="shared" si="11"/>
        <v>3838.2000000000003</v>
      </c>
      <c r="L16" s="22">
        <f t="shared" si="11"/>
        <v>2540.1000000000004</v>
      </c>
      <c r="M16" s="22">
        <f t="shared" si="11"/>
        <v>3189.5</v>
      </c>
      <c r="N16" s="22">
        <f t="shared" si="11"/>
        <v>40938.100000000006</v>
      </c>
    </row>
    <row r="17" spans="1:14" x14ac:dyDescent="0.2">
      <c r="A17" s="16" t="s">
        <v>11</v>
      </c>
      <c r="B17" s="22" t="b">
        <f>IF(B7&gt;35000,B7*$B$30)</f>
        <v>0</v>
      </c>
      <c r="C17" s="22" t="b">
        <f>IF(C7&gt;35000,C7*$B$30)</f>
        <v>0</v>
      </c>
      <c r="D17" s="22">
        <f>IF(D7&gt;35000,D7*$B$30)</f>
        <v>361.98</v>
      </c>
      <c r="E17" s="22">
        <f t="shared" ref="E17:N17" si="12">IF(E7&gt;35000,E7*$B$30)</f>
        <v>350.01</v>
      </c>
      <c r="F17" s="22">
        <f t="shared" si="12"/>
        <v>456.90000000000003</v>
      </c>
      <c r="G17" s="22">
        <f t="shared" si="12"/>
        <v>443.21000000000004</v>
      </c>
      <c r="H17" s="22" t="b">
        <f t="shared" si="12"/>
        <v>0</v>
      </c>
      <c r="I17" s="22">
        <f t="shared" si="12"/>
        <v>386.45</v>
      </c>
      <c r="J17" s="22" t="b">
        <f t="shared" si="12"/>
        <v>0</v>
      </c>
      <c r="K17" s="22">
        <f t="shared" si="12"/>
        <v>383.82</v>
      </c>
      <c r="L17" s="22" t="b">
        <f t="shared" si="12"/>
        <v>0</v>
      </c>
      <c r="M17" s="22" t="b">
        <f t="shared" si="12"/>
        <v>0</v>
      </c>
      <c r="N17" s="22">
        <f>SUM(D17:G17,I17,K17)</f>
        <v>2382.3700000000003</v>
      </c>
    </row>
    <row r="18" spans="1:14" x14ac:dyDescent="0.2">
      <c r="A18" s="15" t="s">
        <v>12</v>
      </c>
      <c r="B18" s="21">
        <f>SUM(B12:B17)</f>
        <v>19910.8</v>
      </c>
      <c r="C18" s="21">
        <f>SUM(C12:C17)</f>
        <v>22469.3</v>
      </c>
      <c r="D18" s="21">
        <f t="shared" ref="D18:N18" si="13">SUM(D12:D17)</f>
        <v>25700.579999999998</v>
      </c>
      <c r="E18" s="21">
        <f t="shared" si="13"/>
        <v>24850.709999999995</v>
      </c>
      <c r="F18" s="21">
        <f t="shared" si="13"/>
        <v>32439.9</v>
      </c>
      <c r="G18" s="21">
        <f t="shared" si="13"/>
        <v>31467.909999999996</v>
      </c>
      <c r="H18" s="21">
        <f t="shared" si="13"/>
        <v>16725.8</v>
      </c>
      <c r="I18" s="21">
        <f t="shared" si="13"/>
        <v>27437.95</v>
      </c>
      <c r="J18" s="21">
        <f t="shared" si="13"/>
        <v>20587.699999999997</v>
      </c>
      <c r="K18" s="21">
        <f t="shared" si="13"/>
        <v>27251.22</v>
      </c>
      <c r="L18" s="21">
        <f t="shared" si="13"/>
        <v>17780.7</v>
      </c>
      <c r="M18" s="21">
        <f t="shared" si="13"/>
        <v>22326.5</v>
      </c>
      <c r="N18" s="21">
        <f t="shared" si="13"/>
        <v>288949.07</v>
      </c>
    </row>
    <row r="19" spans="1:14" x14ac:dyDescent="0.2">
      <c r="A19" s="2"/>
    </row>
    <row r="20" spans="1:14" x14ac:dyDescent="0.2">
      <c r="A20" s="10" t="s">
        <v>13</v>
      </c>
      <c r="B20" s="20">
        <f>B9-B18</f>
        <v>9328.2000000000007</v>
      </c>
      <c r="C20" s="20">
        <f>C9-C18</f>
        <v>10521.7</v>
      </c>
      <c r="D20" s="20">
        <f t="shared" ref="D20:N20" si="14">D9-D18</f>
        <v>11488.420000000002</v>
      </c>
      <c r="E20" s="20">
        <f t="shared" si="14"/>
        <v>10951.290000000005</v>
      </c>
      <c r="F20" s="20">
        <f t="shared" si="14"/>
        <v>14138.099999999999</v>
      </c>
      <c r="G20" s="20">
        <f t="shared" si="14"/>
        <v>13743.090000000004</v>
      </c>
      <c r="H20" s="20">
        <f t="shared" si="14"/>
        <v>8144.2000000000007</v>
      </c>
      <c r="I20" s="20">
        <f t="shared" si="14"/>
        <v>12108.05</v>
      </c>
      <c r="J20" s="20">
        <f t="shared" si="14"/>
        <v>9722.3000000000029</v>
      </c>
      <c r="K20" s="20">
        <f t="shared" si="14"/>
        <v>12094.779999999999</v>
      </c>
      <c r="L20" s="20">
        <f t="shared" si="14"/>
        <v>8562.2999999999993</v>
      </c>
      <c r="M20" s="20">
        <f t="shared" si="14"/>
        <v>10589.5</v>
      </c>
      <c r="N20" s="20">
        <f t="shared" si="14"/>
        <v>131391.93</v>
      </c>
    </row>
    <row r="23" spans="1:14" ht="21" x14ac:dyDescent="0.25">
      <c r="A23" s="14" t="s">
        <v>14</v>
      </c>
      <c r="B23" s="14"/>
    </row>
    <row r="24" spans="1:14" x14ac:dyDescent="0.2">
      <c r="A24" s="3" t="s">
        <v>6</v>
      </c>
      <c r="B24" s="4">
        <v>0.2</v>
      </c>
    </row>
    <row r="25" spans="1:14" x14ac:dyDescent="0.2">
      <c r="A25" s="3" t="s">
        <v>8</v>
      </c>
      <c r="B25" s="4">
        <v>0.15</v>
      </c>
    </row>
    <row r="26" spans="1:14" x14ac:dyDescent="0.2">
      <c r="A26" s="3" t="s">
        <v>9</v>
      </c>
      <c r="B26" s="4">
        <v>0.1</v>
      </c>
    </row>
    <row r="27" spans="1:14" x14ac:dyDescent="0.2">
      <c r="A27" s="3" t="s">
        <v>7</v>
      </c>
      <c r="B27" s="4">
        <v>0.15</v>
      </c>
    </row>
    <row r="28" spans="1:14" x14ac:dyDescent="0.2">
      <c r="A28" s="3" t="s">
        <v>10</v>
      </c>
      <c r="B28" s="4">
        <v>0.1</v>
      </c>
    </row>
    <row r="29" spans="1:14" x14ac:dyDescent="0.2">
      <c r="A29" s="3" t="s">
        <v>34</v>
      </c>
      <c r="B29" s="17">
        <v>35000</v>
      </c>
    </row>
    <row r="30" spans="1:14" x14ac:dyDescent="0.2">
      <c r="A30" s="3" t="s">
        <v>15</v>
      </c>
      <c r="B30" s="4">
        <v>0.01</v>
      </c>
    </row>
    <row r="33" spans="1:14" ht="19" x14ac:dyDescent="0.25">
      <c r="A33" s="6" t="s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">
      <c r="A34" s="5" t="s">
        <v>12</v>
      </c>
      <c r="B34" s="8">
        <v>21332.999999999996</v>
      </c>
      <c r="C34" s="8">
        <v>24074.249999999996</v>
      </c>
      <c r="D34" s="8">
        <v>27510.48</v>
      </c>
      <c r="E34" s="8">
        <v>26600.76</v>
      </c>
      <c r="F34" s="8">
        <v>34724.400000000001</v>
      </c>
      <c r="G34" s="8">
        <v>33683.96</v>
      </c>
      <c r="H34" s="8">
        <v>17920.5</v>
      </c>
      <c r="I34" s="8">
        <v>29370.2</v>
      </c>
      <c r="J34" s="8">
        <v>22058.25</v>
      </c>
      <c r="K34" s="8">
        <v>29170.32</v>
      </c>
      <c r="L34" s="8">
        <v>19050.75</v>
      </c>
      <c r="M34" s="8">
        <v>23921.25</v>
      </c>
      <c r="N34" s="8">
        <v>309418.12</v>
      </c>
    </row>
    <row r="35" spans="1:14" x14ac:dyDescent="0.2">
      <c r="A35" s="5" t="s">
        <v>13</v>
      </c>
      <c r="B35" s="8">
        <v>7906.0000000000036</v>
      </c>
      <c r="C35" s="8">
        <v>8916.7500000000036</v>
      </c>
      <c r="D35" s="8">
        <v>9678.52</v>
      </c>
      <c r="E35" s="8">
        <v>9201.2400000000016</v>
      </c>
      <c r="F35" s="8">
        <v>11853.599999999999</v>
      </c>
      <c r="G35" s="8">
        <v>11527.04</v>
      </c>
      <c r="H35" s="8">
        <v>6949.5</v>
      </c>
      <c r="I35" s="8">
        <v>10175.799999999999</v>
      </c>
      <c r="J35" s="8">
        <v>8251.75</v>
      </c>
      <c r="K35" s="8">
        <v>10175.68</v>
      </c>
      <c r="L35" s="8">
        <v>7292.25</v>
      </c>
      <c r="M35" s="8">
        <v>8994.75</v>
      </c>
      <c r="N35" s="8">
        <v>110922.88</v>
      </c>
    </row>
    <row r="37" spans="1:14" ht="19" x14ac:dyDescent="0.25">
      <c r="A37" s="6" t="s">
        <v>31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2">
      <c r="A38" s="5" t="s">
        <v>12</v>
      </c>
      <c r="B38" s="8">
        <v>22186.32</v>
      </c>
      <c r="C38" s="8">
        <v>25037.22</v>
      </c>
      <c r="D38" s="8">
        <v>28596.42</v>
      </c>
      <c r="E38" s="8">
        <v>27650.789999999997</v>
      </c>
      <c r="F38" s="8">
        <v>36095.1</v>
      </c>
      <c r="G38" s="8">
        <v>35013.589999999997</v>
      </c>
      <c r="H38" s="8">
        <v>18637.32</v>
      </c>
      <c r="I38" s="8">
        <v>30529.55</v>
      </c>
      <c r="J38" s="8">
        <v>22940.58</v>
      </c>
      <c r="K38" s="8">
        <v>30321.78</v>
      </c>
      <c r="L38" s="8">
        <v>19812.78</v>
      </c>
      <c r="M38" s="8">
        <v>24878.1</v>
      </c>
      <c r="N38" s="8">
        <v>321699.54999999993</v>
      </c>
    </row>
    <row r="39" spans="1:14" x14ac:dyDescent="0.2">
      <c r="A39" s="5" t="s">
        <v>13</v>
      </c>
      <c r="B39" s="8">
        <v>7052.68</v>
      </c>
      <c r="C39" s="8">
        <v>7953.7799999999988</v>
      </c>
      <c r="D39" s="8">
        <v>8592.5800000000017</v>
      </c>
      <c r="E39" s="8">
        <v>8151.2100000000028</v>
      </c>
      <c r="F39" s="8">
        <v>10482.900000000001</v>
      </c>
      <c r="G39" s="8">
        <v>10197.410000000003</v>
      </c>
      <c r="H39" s="8">
        <v>6232.68</v>
      </c>
      <c r="I39" s="8">
        <v>9016.4500000000007</v>
      </c>
      <c r="J39" s="8">
        <v>7369.4199999999983</v>
      </c>
      <c r="K39" s="8">
        <v>9024.2200000000012</v>
      </c>
      <c r="L39" s="8">
        <v>6530.2200000000012</v>
      </c>
      <c r="M39" s="8">
        <v>8037.9000000000015</v>
      </c>
      <c r="N39" s="8">
        <v>98641.45000000007</v>
      </c>
    </row>
  </sheetData>
  <mergeCells count="4">
    <mergeCell ref="A1:N1"/>
    <mergeCell ref="A2:N2"/>
    <mergeCell ref="A3:N3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&amp;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Marcoulides</dc:creator>
  <cp:lastModifiedBy>Min Chang</cp:lastModifiedBy>
  <dcterms:created xsi:type="dcterms:W3CDTF">2015-06-13T01:38:29Z</dcterms:created>
  <dcterms:modified xsi:type="dcterms:W3CDTF">2022-02-19T00:28:21Z</dcterms:modified>
</cp:coreProperties>
</file>